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3695" windowHeight="9390" activeTab="0"/>
  </bookViews>
  <sheets>
    <sheet name="月間・燃費記録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<sst xmlns="http://schemas.openxmlformats.org/spreadsheetml/2006/main" count="224" uniqueCount="53">
  <si>
    <t>日付</t>
  </si>
  <si>
    <t>給油時の
走行距離メーター</t>
  </si>
  <si>
    <t>km</t>
  </si>
  <si>
    <t>ℓ</t>
  </si>
  <si>
    <t>km/ℓ</t>
  </si>
  <si>
    <t>ドライバー名</t>
  </si>
  <si>
    <t>km</t>
  </si>
  <si>
    <t>（今回給油時の走行距離ﾒｰﾀ）
-（前回給油時の距離ﾒｰﾀ）</t>
  </si>
  <si>
    <t>走行距離(B)</t>
  </si>
  <si>
    <t>給油量
(C)</t>
  </si>
  <si>
    <t>燃費（D）</t>
  </si>
  <si>
    <t>D＝B÷C</t>
  </si>
  <si>
    <t>対目標
増減（E）</t>
  </si>
  <si>
    <t>E=D-A</t>
  </si>
  <si>
    <t xml:space="preserve"> 前月の最終給油時メーター①</t>
  </si>
  <si>
    <t xml:space="preserve"> 今月の最終給油時メーター②</t>
  </si>
  <si>
    <t xml:space="preserve"> 今月の走行距離　③</t>
  </si>
  <si>
    <t xml:space="preserve"> 今月の給油量　④</t>
  </si>
  <si>
    <t xml:space="preserve"> 今月の燃費　⑤</t>
  </si>
  <si>
    <t>km</t>
  </si>
  <si>
    <t>ℓ</t>
  </si>
  <si>
    <t>km/ℓ</t>
  </si>
  <si>
    <t>　③＝②-①</t>
  </si>
  <si>
    <t>　⑤＝③÷④</t>
  </si>
  <si>
    <t>km/ℓ</t>
  </si>
  <si>
    <t>ℓ</t>
  </si>
  <si>
    <t>車番</t>
  </si>
  <si>
    <t>（注）黄色のセルのみ入力します。</t>
  </si>
  <si>
    <t>今年度の燃費目標 (A)</t>
  </si>
  <si>
    <t>前月の最終給油時　距離メーター　　①</t>
  </si>
  <si>
    <t>LPG臭</t>
  </si>
  <si>
    <t>異常音</t>
  </si>
  <si>
    <r>
      <t xml:space="preserve">ｴｱｺﾝ
</t>
    </r>
    <r>
      <rPr>
        <sz val="9"/>
        <color indexed="8"/>
        <rFont val="ＭＳ Ｐゴシック"/>
        <family val="3"/>
      </rPr>
      <t>(体感の場合)</t>
    </r>
  </si>
  <si>
    <t>%</t>
  </si>
  <si>
    <t>環境に影響する現象点検</t>
  </si>
  <si>
    <t>月間燃費記録表／環境に影響する現象の点検記録表</t>
  </si>
  <si>
    <t>運行前又は運行中</t>
  </si>
  <si>
    <t>　　　　　年　　　　　月</t>
  </si>
  <si>
    <t>良ければ○</t>
  </si>
  <si>
    <t>悪ければ×を</t>
  </si>
  <si>
    <t>記入する。</t>
  </si>
  <si>
    <t>上記点検結果が</t>
  </si>
  <si>
    <t>○</t>
  </si>
  <si>
    <t>○</t>
  </si>
  <si>
    <t>×</t>
  </si>
  <si>
    <t>④＝（C）の合計</t>
  </si>
  <si>
    <t>km</t>
  </si>
  <si>
    <t>給油量合計　④</t>
  </si>
  <si>
    <t>対目標増減⑥</t>
  </si>
  <si>
    <t>⑥＝⑤-(A)</t>
  </si>
  <si>
    <t>⑦＝⑥÷（A)×100</t>
  </si>
  <si>
    <t>対目標増減率⑦</t>
  </si>
  <si>
    <t>最終日②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</si>
</sst>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#;[Red]\-#,###;0.0"/>
    <numFmt numFmtId="179" formatCode="###.00;0;0;"/>
    <numFmt numFmtId="180" formatCode="#,###;[Red]\-#,###;"/>
    <numFmt numFmtId="181" formatCode="#,##0_);[Red]\(#,##0\)"/>
    <numFmt numFmtId="182" formatCode="#,##0.0_);[Red]\(#,##0.0\)"/>
    <numFmt numFmtId="183" formatCode="0_ "/>
    <numFmt numFmtId="184" formatCode="#,##0.00_);[Red]\(#,##0.00\)"/>
    <numFmt numFmtId="185" formatCode="#,##0.000_);[Red]\(#,##0.000\)"/>
    <numFmt numFmtId="186" formatCode="#,##0.0000000000000000_);[Red]\(#,##0.0000000000000000\)"/>
    <numFmt numFmtId="187" formatCode="0.0%"/>
    <numFmt numFmtId="188" formatCode="0_);[Red]\(0\)"/>
    <numFmt numFmtId="189" formatCode="#,##0.0_ "/>
    <numFmt numFmtId="190" formatCode="#,##0.00_ "/>
    <numFmt numFmtId="191" formatCode="0.00;_က"/>
    <numFmt numFmtId="192" formatCode="0.00_ ;[Red]\-0.00\ "/>
    <numFmt numFmtId="193" formatCode="#,##0.0;[Red]\-#,##0.0"/>
    <numFmt numFmtId="194" formatCode="0.00000"/>
    <numFmt numFmtId="195" formatCode="0.000000"/>
    <numFmt numFmtId="196" formatCode="0.0000000"/>
    <numFmt numFmtId="197" formatCode="0.00000000"/>
    <numFmt numFmtId="198" formatCode="0.0000"/>
    <numFmt numFmtId="199" formatCode="0.000"/>
    <numFmt numFmtId="200" formatCode="0.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HG創英角ｺﾞｼｯｸUB"/>
      <family val="3"/>
    </font>
    <font>
      <sz val="20"/>
      <name val="HG創英角ｺﾞｼｯｸUB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9"/>
      <name val="ＭＳ 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sz val="12"/>
      <name val="ＭＳ ゴシック"/>
      <family val="3"/>
    </font>
    <font>
      <b/>
      <i/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 style="thin"/>
      <top style="medium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76" fontId="4" fillId="33" borderId="14" xfId="0" applyNumberFormat="1" applyFont="1" applyFill="1" applyBorder="1" applyAlignment="1">
      <alignment vertical="center"/>
    </xf>
    <xf numFmtId="176" fontId="4" fillId="33" borderId="15" xfId="0" applyNumberFormat="1" applyFont="1" applyFill="1" applyBorder="1" applyAlignment="1">
      <alignment vertical="center"/>
    </xf>
    <xf numFmtId="176" fontId="4" fillId="33" borderId="16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189" fontId="4" fillId="33" borderId="14" xfId="0" applyNumberFormat="1" applyFont="1" applyFill="1" applyBorder="1" applyAlignment="1">
      <alignment vertical="center"/>
    </xf>
    <xf numFmtId="189" fontId="4" fillId="33" borderId="15" xfId="0" applyNumberFormat="1" applyFont="1" applyFill="1" applyBorder="1" applyAlignment="1">
      <alignment vertical="center"/>
    </xf>
    <xf numFmtId="189" fontId="4" fillId="33" borderId="16" xfId="0" applyNumberFormat="1" applyFont="1" applyFill="1" applyBorder="1" applyAlignment="1">
      <alignment vertical="center"/>
    </xf>
    <xf numFmtId="189" fontId="4" fillId="0" borderId="14" xfId="0" applyNumberFormat="1" applyFont="1" applyBorder="1" applyAlignment="1">
      <alignment vertical="center"/>
    </xf>
    <xf numFmtId="189" fontId="4" fillId="0" borderId="15" xfId="0" applyNumberFormat="1" applyFont="1" applyBorder="1" applyAlignment="1">
      <alignment vertical="center"/>
    </xf>
    <xf numFmtId="189" fontId="4" fillId="0" borderId="16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0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3" borderId="20" xfId="0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4" fillId="34" borderId="26" xfId="61" applyFill="1" applyBorder="1" applyAlignment="1">
      <alignment horizontal="center" vertical="center"/>
      <protection/>
    </xf>
    <xf numFmtId="0" fontId="34" fillId="34" borderId="27" xfId="61" applyFill="1" applyBorder="1" applyAlignment="1">
      <alignment horizontal="center" vertical="center"/>
      <protection/>
    </xf>
    <xf numFmtId="0" fontId="34" fillId="34" borderId="28" xfId="61" applyFill="1" applyBorder="1" applyAlignment="1">
      <alignment horizontal="center" vertical="center"/>
      <protection/>
    </xf>
    <xf numFmtId="0" fontId="34" fillId="34" borderId="29" xfId="61" applyFill="1" applyBorder="1" applyAlignment="1">
      <alignment horizontal="center" vertical="center"/>
      <protection/>
    </xf>
    <xf numFmtId="0" fontId="34" fillId="34" borderId="30" xfId="61" applyFill="1" applyBorder="1" applyAlignment="1">
      <alignment horizontal="center" vertical="center"/>
      <protection/>
    </xf>
    <xf numFmtId="0" fontId="34" fillId="34" borderId="31" xfId="6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14" fillId="33" borderId="32" xfId="0" applyNumberFormat="1" applyFont="1" applyFill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34" fillId="34" borderId="34" xfId="61" applyFill="1" applyBorder="1" applyAlignment="1">
      <alignment horizontal="center" vertical="center"/>
      <protection/>
    </xf>
    <xf numFmtId="0" fontId="34" fillId="34" borderId="35" xfId="61" applyFill="1" applyBorder="1" applyAlignment="1">
      <alignment horizontal="center" vertical="center"/>
      <protection/>
    </xf>
    <xf numFmtId="0" fontId="34" fillId="34" borderId="36" xfId="61" applyFill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horizontal="center" vertical="center"/>
    </xf>
    <xf numFmtId="200" fontId="15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35" borderId="41" xfId="0" applyFont="1" applyFill="1" applyBorder="1" applyAlignment="1">
      <alignment horizontal="left" vertical="center"/>
    </xf>
    <xf numFmtId="189" fontId="0" fillId="0" borderId="42" xfId="0" applyNumberFormat="1" applyFont="1" applyFill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176" fontId="15" fillId="35" borderId="50" xfId="0" applyNumberFormat="1" applyFont="1" applyFill="1" applyBorder="1" applyAlignment="1">
      <alignment horizontal="right" vertical="center"/>
    </xf>
    <xf numFmtId="176" fontId="15" fillId="35" borderId="51" xfId="0" applyNumberFormat="1" applyFont="1" applyFill="1" applyBorder="1" applyAlignment="1">
      <alignment horizontal="right" vertical="center"/>
    </xf>
    <xf numFmtId="190" fontId="4" fillId="0" borderId="48" xfId="0" applyNumberFormat="1" applyFont="1" applyFill="1" applyBorder="1" applyAlignment="1">
      <alignment horizontal="right" vertical="center"/>
    </xf>
    <xf numFmtId="190" fontId="4" fillId="0" borderId="49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51" fillId="0" borderId="57" xfId="61" applyFont="1" applyBorder="1" applyAlignment="1">
      <alignment horizontal="center" vertical="center" wrapText="1"/>
      <protection/>
    </xf>
    <xf numFmtId="0" fontId="51" fillId="0" borderId="58" xfId="61" applyFont="1" applyBorder="1" applyAlignment="1">
      <alignment horizontal="center" vertical="center" wrapText="1"/>
      <protection/>
    </xf>
    <xf numFmtId="0" fontId="52" fillId="0" borderId="59" xfId="61" applyFont="1" applyBorder="1" applyAlignment="1">
      <alignment horizontal="center" vertical="center" wrapText="1"/>
      <protection/>
    </xf>
    <xf numFmtId="0" fontId="52" fillId="0" borderId="60" xfId="61" applyFont="1" applyBorder="1" applyAlignment="1">
      <alignment horizontal="center" vertical="center" wrapText="1"/>
      <protection/>
    </xf>
    <xf numFmtId="0" fontId="51" fillId="0" borderId="61" xfId="61" applyFont="1" applyBorder="1" applyAlignment="1">
      <alignment horizontal="center" vertical="center"/>
      <protection/>
    </xf>
    <xf numFmtId="0" fontId="51" fillId="0" borderId="62" xfId="61" applyFont="1" applyBorder="1" applyAlignment="1">
      <alignment horizontal="center" vertical="center"/>
      <protection/>
    </xf>
    <xf numFmtId="189" fontId="4" fillId="0" borderId="48" xfId="0" applyNumberFormat="1" applyFont="1" applyFill="1" applyBorder="1" applyAlignment="1">
      <alignment horizontal="right" vertical="center"/>
    </xf>
    <xf numFmtId="189" fontId="4" fillId="0" borderId="49" xfId="0" applyNumberFormat="1" applyFont="1" applyFill="1" applyBorder="1" applyAlignment="1">
      <alignment horizontal="right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34" fillId="0" borderId="32" xfId="61" applyFont="1" applyBorder="1" applyAlignment="1">
      <alignment horizontal="center" vertical="center"/>
      <protection/>
    </xf>
    <xf numFmtId="0" fontId="34" fillId="0" borderId="54" xfId="61" applyFont="1" applyBorder="1" applyAlignment="1">
      <alignment horizontal="center" vertical="center"/>
      <protection/>
    </xf>
    <xf numFmtId="0" fontId="34" fillId="0" borderId="33" xfId="61" applyFont="1" applyBorder="1" applyAlignment="1">
      <alignment horizontal="center" vertical="center"/>
      <protection/>
    </xf>
    <xf numFmtId="193" fontId="4" fillId="33" borderId="48" xfId="49" applyNumberFormat="1" applyFont="1" applyFill="1" applyBorder="1" applyAlignment="1">
      <alignment horizontal="center" vertical="center"/>
    </xf>
    <xf numFmtId="193" fontId="4" fillId="33" borderId="49" xfId="49" applyNumberFormat="1" applyFont="1" applyFill="1" applyBorder="1" applyAlignment="1">
      <alignment horizontal="center" vertical="center"/>
    </xf>
    <xf numFmtId="0" fontId="3" fillId="35" borderId="71" xfId="0" applyFont="1" applyFill="1" applyBorder="1" applyAlignment="1">
      <alignment horizontal="left" vertical="center"/>
    </xf>
    <xf numFmtId="0" fontId="3" fillId="35" borderId="72" xfId="0" applyFont="1" applyFill="1" applyBorder="1" applyAlignment="1">
      <alignment horizontal="left" vertical="center"/>
    </xf>
    <xf numFmtId="0" fontId="0" fillId="34" borderId="32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189" fontId="4" fillId="0" borderId="75" xfId="0" applyNumberFormat="1" applyFont="1" applyBorder="1" applyAlignment="1">
      <alignment horizontal="right" vertical="center"/>
    </xf>
    <xf numFmtId="189" fontId="4" fillId="0" borderId="76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13.625" style="1" customWidth="1"/>
    <col min="3" max="3" width="3.625" style="1" customWidth="1"/>
    <col min="4" max="4" width="12.00390625" style="1" customWidth="1"/>
    <col min="5" max="5" width="3.50390625" style="1" customWidth="1"/>
    <col min="6" max="6" width="9.25390625" style="1" customWidth="1"/>
    <col min="7" max="7" width="2.50390625" style="1" customWidth="1"/>
    <col min="8" max="8" width="8.25390625" style="1" customWidth="1"/>
    <col min="9" max="9" width="4.00390625" style="1" customWidth="1"/>
    <col min="10" max="10" width="8.25390625" style="1" customWidth="1"/>
    <col min="11" max="11" width="4.50390625" style="1" customWidth="1"/>
    <col min="12" max="12" width="1.625" style="1" customWidth="1"/>
    <col min="13" max="13" width="4.125" style="1" customWidth="1"/>
    <col min="14" max="16" width="5.625" style="1" customWidth="1"/>
    <col min="17" max="16384" width="9.00390625" style="1" customWidth="1"/>
  </cols>
  <sheetData>
    <row r="1" spans="1:20" ht="24">
      <c r="A1" s="53" t="s">
        <v>35</v>
      </c>
      <c r="B1" s="53"/>
      <c r="C1" s="53"/>
      <c r="D1" s="53"/>
      <c r="E1" s="53"/>
      <c r="F1" s="53"/>
      <c r="G1" s="53"/>
      <c r="H1" s="52"/>
      <c r="I1" s="51"/>
      <c r="J1" s="51"/>
      <c r="K1" s="51"/>
      <c r="L1" s="38"/>
      <c r="M1" s="38"/>
      <c r="N1" s="14"/>
      <c r="O1" s="39"/>
      <c r="P1" s="10"/>
      <c r="Q1" s="10"/>
      <c r="R1" s="10"/>
      <c r="S1" s="10"/>
      <c r="T1" s="10"/>
    </row>
    <row r="2" spans="1:15" ht="11.2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18.75" customHeight="1" thickBot="1">
      <c r="A3" s="36" t="s">
        <v>26</v>
      </c>
      <c r="B3" s="37"/>
      <c r="C3" s="2"/>
      <c r="E3" s="115" t="s">
        <v>5</v>
      </c>
      <c r="F3" s="117"/>
      <c r="G3" s="118"/>
      <c r="H3" s="119"/>
      <c r="I3" s="119"/>
      <c r="J3" s="120"/>
      <c r="K3" s="35"/>
      <c r="M3" s="132" t="s">
        <v>37</v>
      </c>
      <c r="N3" s="133"/>
      <c r="O3" s="133"/>
      <c r="P3" s="134"/>
    </row>
    <row r="4" spans="8:15" ht="6.75" customHeight="1" thickBot="1">
      <c r="H4" s="2"/>
      <c r="I4" s="2"/>
      <c r="J4" s="2"/>
      <c r="K4" s="2"/>
      <c r="L4" s="2"/>
      <c r="M4" s="2"/>
      <c r="N4" s="2"/>
      <c r="O4" s="2"/>
    </row>
    <row r="5" spans="1:14" ht="20.25" customHeight="1" thickBot="1">
      <c r="A5" s="21" t="s">
        <v>27</v>
      </c>
      <c r="E5" s="103" t="s">
        <v>28</v>
      </c>
      <c r="F5" s="104"/>
      <c r="G5" s="104"/>
      <c r="H5" s="104"/>
      <c r="I5" s="104"/>
      <c r="J5" s="54">
        <v>9</v>
      </c>
      <c r="K5" s="55" t="s">
        <v>24</v>
      </c>
      <c r="L5" s="26"/>
      <c r="M5" s="26"/>
      <c r="N5" s="26"/>
    </row>
    <row r="6" spans="8:15" ht="12" customHeight="1" thickBot="1">
      <c r="H6" s="2"/>
      <c r="I6" s="2"/>
      <c r="J6" s="2"/>
      <c r="K6" s="2"/>
      <c r="L6" s="2"/>
      <c r="M6" s="2"/>
      <c r="N6" s="2"/>
      <c r="O6" s="2"/>
    </row>
    <row r="7" spans="1:16" ht="18.75" customHeight="1" thickBot="1">
      <c r="A7" s="115" t="s">
        <v>29</v>
      </c>
      <c r="B7" s="116"/>
      <c r="C7" s="116"/>
      <c r="D7" s="117"/>
      <c r="E7" s="128">
        <v>21033.9</v>
      </c>
      <c r="F7" s="129"/>
      <c r="G7" s="129"/>
      <c r="H7" s="129"/>
      <c r="I7" s="3" t="s">
        <v>6</v>
      </c>
      <c r="J7" s="2"/>
      <c r="K7" s="2"/>
      <c r="L7" s="2"/>
      <c r="M7" s="79" t="s">
        <v>34</v>
      </c>
      <c r="N7" s="89"/>
      <c r="O7" s="89"/>
      <c r="P7" s="90"/>
    </row>
    <row r="8" spans="13:16" ht="18.75" customHeight="1" thickBot="1">
      <c r="M8" s="125" t="s">
        <v>36</v>
      </c>
      <c r="N8" s="126"/>
      <c r="O8" s="126"/>
      <c r="P8" s="127"/>
    </row>
    <row r="9" spans="1:16" ht="31.5" customHeight="1">
      <c r="A9" s="107" t="s">
        <v>0</v>
      </c>
      <c r="B9" s="105" t="s">
        <v>1</v>
      </c>
      <c r="C9" s="105"/>
      <c r="D9" s="112" t="s">
        <v>8</v>
      </c>
      <c r="E9" s="112"/>
      <c r="F9" s="121" t="s">
        <v>9</v>
      </c>
      <c r="G9" s="122"/>
      <c r="H9" s="112" t="s">
        <v>10</v>
      </c>
      <c r="I9" s="112"/>
      <c r="J9" s="105" t="s">
        <v>12</v>
      </c>
      <c r="K9" s="106"/>
      <c r="L9" s="27"/>
      <c r="M9" s="91" t="s">
        <v>0</v>
      </c>
      <c r="N9" s="93" t="s">
        <v>30</v>
      </c>
      <c r="O9" s="95" t="s">
        <v>32</v>
      </c>
      <c r="P9" s="97" t="s">
        <v>31</v>
      </c>
    </row>
    <row r="10" spans="1:16" ht="23.25" customHeight="1">
      <c r="A10" s="108"/>
      <c r="B10" s="109"/>
      <c r="C10" s="109"/>
      <c r="D10" s="110" t="s">
        <v>7</v>
      </c>
      <c r="E10" s="111"/>
      <c r="F10" s="123"/>
      <c r="G10" s="123"/>
      <c r="H10" s="124" t="s">
        <v>11</v>
      </c>
      <c r="I10" s="124"/>
      <c r="J10" s="113" t="s">
        <v>13</v>
      </c>
      <c r="K10" s="114"/>
      <c r="L10" s="28"/>
      <c r="M10" s="92"/>
      <c r="N10" s="94"/>
      <c r="O10" s="96"/>
      <c r="P10" s="98"/>
    </row>
    <row r="11" spans="1:16" ht="18" customHeight="1">
      <c r="A11" s="40">
        <v>3</v>
      </c>
      <c r="B11" s="15">
        <v>22015.4</v>
      </c>
      <c r="C11" s="4" t="s">
        <v>2</v>
      </c>
      <c r="D11" s="18">
        <f>IF(B11="","",B11-E7)</f>
        <v>981.5</v>
      </c>
      <c r="E11" s="4" t="s">
        <v>2</v>
      </c>
      <c r="F11" s="11">
        <v>100.05</v>
      </c>
      <c r="G11" s="4" t="s">
        <v>25</v>
      </c>
      <c r="H11" s="7">
        <f>IF(B11="","",D11/F11)</f>
        <v>9.810094952523738</v>
      </c>
      <c r="I11" s="22" t="s">
        <v>24</v>
      </c>
      <c r="J11" s="7">
        <f>IF(B11="","",H11-J5)</f>
        <v>0.8100949525237375</v>
      </c>
      <c r="K11" s="29" t="s">
        <v>4</v>
      </c>
      <c r="L11" s="25"/>
      <c r="M11" s="43">
        <v>1</v>
      </c>
      <c r="N11" s="45" t="s">
        <v>42</v>
      </c>
      <c r="O11" s="46" t="s">
        <v>42</v>
      </c>
      <c r="P11" s="47" t="s">
        <v>42</v>
      </c>
    </row>
    <row r="12" spans="1:16" ht="18" customHeight="1">
      <c r="A12" s="41">
        <v>10</v>
      </c>
      <c r="B12" s="16">
        <v>22995.3</v>
      </c>
      <c r="C12" s="5" t="s">
        <v>2</v>
      </c>
      <c r="D12" s="19">
        <f aca="true" t="shared" si="0" ref="D12:D41">IF(B12="","",B12-B11)</f>
        <v>979.8999999999978</v>
      </c>
      <c r="E12" s="5" t="s">
        <v>2</v>
      </c>
      <c r="F12" s="12">
        <v>99.54</v>
      </c>
      <c r="G12" s="5" t="s">
        <v>25</v>
      </c>
      <c r="H12" s="8">
        <f>IF(B12="","",D12/F12)</f>
        <v>9.844283705043177</v>
      </c>
      <c r="I12" s="23" t="s">
        <v>24</v>
      </c>
      <c r="J12" s="8">
        <f>IF(B12="","",H12-J$5)</f>
        <v>0.8442837050431766</v>
      </c>
      <c r="K12" s="30" t="s">
        <v>4</v>
      </c>
      <c r="L12" s="25"/>
      <c r="M12" s="43">
        <v>2</v>
      </c>
      <c r="N12" s="48" t="s">
        <v>43</v>
      </c>
      <c r="O12" s="49" t="s">
        <v>43</v>
      </c>
      <c r="P12" s="50" t="s">
        <v>43</v>
      </c>
    </row>
    <row r="13" spans="1:16" ht="18" customHeight="1">
      <c r="A13" s="41">
        <v>18</v>
      </c>
      <c r="B13" s="16">
        <v>24022.8</v>
      </c>
      <c r="C13" s="5" t="s">
        <v>2</v>
      </c>
      <c r="D13" s="19">
        <f t="shared" si="0"/>
        <v>1027.5</v>
      </c>
      <c r="E13" s="5" t="s">
        <v>2</v>
      </c>
      <c r="F13" s="12">
        <v>121.47</v>
      </c>
      <c r="G13" s="5" t="s">
        <v>25</v>
      </c>
      <c r="H13" s="8">
        <f aca="true" t="shared" si="1" ref="H13:H41">IF(B13="","",D13/F13)</f>
        <v>8.458878735490245</v>
      </c>
      <c r="I13" s="23" t="s">
        <v>24</v>
      </c>
      <c r="J13" s="8">
        <f aca="true" t="shared" si="2" ref="J13:J41">IF(B13="","",H13-J$5)</f>
        <v>-0.541121264509755</v>
      </c>
      <c r="K13" s="30" t="s">
        <v>4</v>
      </c>
      <c r="L13" s="25"/>
      <c r="M13" s="43">
        <v>3</v>
      </c>
      <c r="N13" s="48" t="s">
        <v>43</v>
      </c>
      <c r="O13" s="49" t="s">
        <v>43</v>
      </c>
      <c r="P13" s="50" t="s">
        <v>43</v>
      </c>
    </row>
    <row r="14" spans="1:16" ht="18" customHeight="1">
      <c r="A14" s="41">
        <v>26</v>
      </c>
      <c r="B14" s="16">
        <v>24578.3</v>
      </c>
      <c r="C14" s="5" t="s">
        <v>2</v>
      </c>
      <c r="D14" s="19">
        <f t="shared" si="0"/>
        <v>555.5</v>
      </c>
      <c r="E14" s="5" t="s">
        <v>2</v>
      </c>
      <c r="F14" s="12">
        <v>51.69</v>
      </c>
      <c r="G14" s="5" t="s">
        <v>25</v>
      </c>
      <c r="H14" s="8">
        <f t="shared" si="1"/>
        <v>10.746759527955117</v>
      </c>
      <c r="I14" s="23" t="s">
        <v>24</v>
      </c>
      <c r="J14" s="8">
        <f t="shared" si="2"/>
        <v>1.746759527955117</v>
      </c>
      <c r="K14" s="30" t="s">
        <v>4</v>
      </c>
      <c r="L14" s="25"/>
      <c r="M14" s="43">
        <v>4</v>
      </c>
      <c r="N14" s="48" t="s">
        <v>44</v>
      </c>
      <c r="O14" s="49" t="s">
        <v>43</v>
      </c>
      <c r="P14" s="50" t="s">
        <v>43</v>
      </c>
    </row>
    <row r="15" spans="1:16" ht="18" customHeight="1">
      <c r="A15" s="41"/>
      <c r="B15" s="16"/>
      <c r="C15" s="5" t="s">
        <v>2</v>
      </c>
      <c r="D15" s="19">
        <f t="shared" si="0"/>
      </c>
      <c r="E15" s="5" t="s">
        <v>2</v>
      </c>
      <c r="F15" s="12"/>
      <c r="G15" s="5" t="s">
        <v>25</v>
      </c>
      <c r="H15" s="8">
        <f t="shared" si="1"/>
      </c>
      <c r="I15" s="23" t="s">
        <v>24</v>
      </c>
      <c r="J15" s="8">
        <f t="shared" si="2"/>
      </c>
      <c r="K15" s="30" t="s">
        <v>4</v>
      </c>
      <c r="L15" s="25"/>
      <c r="M15" s="43">
        <v>5</v>
      </c>
      <c r="N15" s="48" t="s">
        <v>43</v>
      </c>
      <c r="O15" s="49" t="s">
        <v>43</v>
      </c>
      <c r="P15" s="50" t="s">
        <v>43</v>
      </c>
    </row>
    <row r="16" spans="1:16" ht="18" customHeight="1">
      <c r="A16" s="41"/>
      <c r="B16" s="16"/>
      <c r="C16" s="5" t="s">
        <v>2</v>
      </c>
      <c r="D16" s="19">
        <f t="shared" si="0"/>
      </c>
      <c r="E16" s="5" t="s">
        <v>2</v>
      </c>
      <c r="F16" s="12"/>
      <c r="G16" s="5" t="s">
        <v>25</v>
      </c>
      <c r="H16" s="8">
        <f t="shared" si="1"/>
      </c>
      <c r="I16" s="23" t="s">
        <v>24</v>
      </c>
      <c r="J16" s="8">
        <f t="shared" si="2"/>
      </c>
      <c r="K16" s="30" t="s">
        <v>4</v>
      </c>
      <c r="L16" s="25"/>
      <c r="M16" s="43">
        <v>6</v>
      </c>
      <c r="N16" s="48" t="s">
        <v>43</v>
      </c>
      <c r="O16" s="49" t="s">
        <v>43</v>
      </c>
      <c r="P16" s="50" t="s">
        <v>43</v>
      </c>
    </row>
    <row r="17" spans="1:16" ht="18" customHeight="1">
      <c r="A17" s="41"/>
      <c r="B17" s="16"/>
      <c r="C17" s="5" t="s">
        <v>2</v>
      </c>
      <c r="D17" s="19">
        <f t="shared" si="0"/>
      </c>
      <c r="E17" s="5" t="s">
        <v>2</v>
      </c>
      <c r="F17" s="12"/>
      <c r="G17" s="5" t="s">
        <v>25</v>
      </c>
      <c r="H17" s="8">
        <f t="shared" si="1"/>
      </c>
      <c r="I17" s="23" t="s">
        <v>24</v>
      </c>
      <c r="J17" s="8">
        <f t="shared" si="2"/>
      </c>
      <c r="K17" s="30" t="s">
        <v>4</v>
      </c>
      <c r="L17" s="25"/>
      <c r="M17" s="43">
        <v>7</v>
      </c>
      <c r="N17" s="48"/>
      <c r="O17" s="49"/>
      <c r="P17" s="50"/>
    </row>
    <row r="18" spans="1:16" ht="18" customHeight="1">
      <c r="A18" s="41"/>
      <c r="B18" s="16"/>
      <c r="C18" s="5" t="s">
        <v>2</v>
      </c>
      <c r="D18" s="19">
        <f t="shared" si="0"/>
      </c>
      <c r="E18" s="5" t="s">
        <v>2</v>
      </c>
      <c r="F18" s="12"/>
      <c r="G18" s="5" t="s">
        <v>25</v>
      </c>
      <c r="H18" s="8">
        <f t="shared" si="1"/>
      </c>
      <c r="I18" s="23" t="s">
        <v>24</v>
      </c>
      <c r="J18" s="8">
        <f t="shared" si="2"/>
      </c>
      <c r="K18" s="30" t="s">
        <v>4</v>
      </c>
      <c r="L18" s="25"/>
      <c r="M18" s="43">
        <v>8</v>
      </c>
      <c r="N18" s="48"/>
      <c r="O18" s="49"/>
      <c r="P18" s="50"/>
    </row>
    <row r="19" spans="1:16" ht="18" customHeight="1">
      <c r="A19" s="41"/>
      <c r="B19" s="16"/>
      <c r="C19" s="5" t="s">
        <v>2</v>
      </c>
      <c r="D19" s="19">
        <f t="shared" si="0"/>
      </c>
      <c r="E19" s="5" t="s">
        <v>2</v>
      </c>
      <c r="F19" s="12"/>
      <c r="G19" s="5" t="s">
        <v>25</v>
      </c>
      <c r="H19" s="8">
        <f t="shared" si="1"/>
      </c>
      <c r="I19" s="23" t="s">
        <v>24</v>
      </c>
      <c r="J19" s="8">
        <f t="shared" si="2"/>
      </c>
      <c r="K19" s="30" t="s">
        <v>4</v>
      </c>
      <c r="L19" s="25"/>
      <c r="M19" s="43">
        <v>9</v>
      </c>
      <c r="N19" s="48"/>
      <c r="O19" s="49"/>
      <c r="P19" s="50"/>
    </row>
    <row r="20" spans="1:16" ht="18" customHeight="1">
      <c r="A20" s="41"/>
      <c r="B20" s="16"/>
      <c r="C20" s="5" t="s">
        <v>2</v>
      </c>
      <c r="D20" s="19">
        <f t="shared" si="0"/>
      </c>
      <c r="E20" s="5" t="s">
        <v>2</v>
      </c>
      <c r="F20" s="12"/>
      <c r="G20" s="5" t="s">
        <v>25</v>
      </c>
      <c r="H20" s="8">
        <f t="shared" si="1"/>
      </c>
      <c r="I20" s="23" t="s">
        <v>24</v>
      </c>
      <c r="J20" s="8">
        <f t="shared" si="2"/>
      </c>
      <c r="K20" s="30" t="s">
        <v>4</v>
      </c>
      <c r="L20" s="25"/>
      <c r="M20" s="43">
        <v>10</v>
      </c>
      <c r="N20" s="48"/>
      <c r="O20" s="49"/>
      <c r="P20" s="50"/>
    </row>
    <row r="21" spans="1:16" ht="18" customHeight="1">
      <c r="A21" s="41"/>
      <c r="B21" s="16"/>
      <c r="C21" s="5" t="s">
        <v>2</v>
      </c>
      <c r="D21" s="19">
        <f t="shared" si="0"/>
      </c>
      <c r="E21" s="5" t="s">
        <v>2</v>
      </c>
      <c r="F21" s="12"/>
      <c r="G21" s="5" t="s">
        <v>25</v>
      </c>
      <c r="H21" s="8">
        <f t="shared" si="1"/>
      </c>
      <c r="I21" s="23" t="s">
        <v>24</v>
      </c>
      <c r="J21" s="8">
        <f t="shared" si="2"/>
      </c>
      <c r="K21" s="30" t="s">
        <v>4</v>
      </c>
      <c r="L21" s="25"/>
      <c r="M21" s="43">
        <v>11</v>
      </c>
      <c r="N21" s="48"/>
      <c r="O21" s="49"/>
      <c r="P21" s="50"/>
    </row>
    <row r="22" spans="1:16" ht="18" customHeight="1">
      <c r="A22" s="41"/>
      <c r="B22" s="16"/>
      <c r="C22" s="5" t="s">
        <v>2</v>
      </c>
      <c r="D22" s="19">
        <f t="shared" si="0"/>
      </c>
      <c r="E22" s="5" t="s">
        <v>2</v>
      </c>
      <c r="F22" s="12"/>
      <c r="G22" s="5" t="s">
        <v>25</v>
      </c>
      <c r="H22" s="8">
        <f t="shared" si="1"/>
      </c>
      <c r="I22" s="23" t="s">
        <v>24</v>
      </c>
      <c r="J22" s="8">
        <f t="shared" si="2"/>
      </c>
      <c r="K22" s="30" t="s">
        <v>4</v>
      </c>
      <c r="L22" s="25"/>
      <c r="M22" s="43">
        <v>12</v>
      </c>
      <c r="N22" s="48"/>
      <c r="O22" s="49"/>
      <c r="P22" s="50"/>
    </row>
    <row r="23" spans="1:16" ht="18" customHeight="1">
      <c r="A23" s="41"/>
      <c r="B23" s="16"/>
      <c r="C23" s="5" t="s">
        <v>2</v>
      </c>
      <c r="D23" s="19">
        <f t="shared" si="0"/>
      </c>
      <c r="E23" s="5" t="s">
        <v>2</v>
      </c>
      <c r="F23" s="12"/>
      <c r="G23" s="5" t="s">
        <v>25</v>
      </c>
      <c r="H23" s="8">
        <f t="shared" si="1"/>
      </c>
      <c r="I23" s="23" t="s">
        <v>24</v>
      </c>
      <c r="J23" s="8">
        <f t="shared" si="2"/>
      </c>
      <c r="K23" s="30" t="s">
        <v>4</v>
      </c>
      <c r="L23" s="25"/>
      <c r="M23" s="43">
        <v>13</v>
      </c>
      <c r="N23" s="48"/>
      <c r="O23" s="49"/>
      <c r="P23" s="50"/>
    </row>
    <row r="24" spans="1:16" ht="18" customHeight="1">
      <c r="A24" s="41"/>
      <c r="B24" s="16"/>
      <c r="C24" s="5" t="s">
        <v>2</v>
      </c>
      <c r="D24" s="19">
        <f t="shared" si="0"/>
      </c>
      <c r="E24" s="5" t="s">
        <v>2</v>
      </c>
      <c r="F24" s="12"/>
      <c r="G24" s="5" t="s">
        <v>25</v>
      </c>
      <c r="H24" s="8">
        <f t="shared" si="1"/>
      </c>
      <c r="I24" s="23" t="s">
        <v>24</v>
      </c>
      <c r="J24" s="8">
        <f t="shared" si="2"/>
      </c>
      <c r="K24" s="30" t="s">
        <v>4</v>
      </c>
      <c r="L24" s="25"/>
      <c r="M24" s="43">
        <v>14</v>
      </c>
      <c r="N24" s="48"/>
      <c r="O24" s="49"/>
      <c r="P24" s="50"/>
    </row>
    <row r="25" spans="1:16" ht="18" customHeight="1">
      <c r="A25" s="41"/>
      <c r="B25" s="16"/>
      <c r="C25" s="5" t="s">
        <v>2</v>
      </c>
      <c r="D25" s="19">
        <f t="shared" si="0"/>
      </c>
      <c r="E25" s="5" t="s">
        <v>2</v>
      </c>
      <c r="F25" s="12"/>
      <c r="G25" s="5" t="s">
        <v>25</v>
      </c>
      <c r="H25" s="8">
        <f t="shared" si="1"/>
      </c>
      <c r="I25" s="23" t="s">
        <v>24</v>
      </c>
      <c r="J25" s="8">
        <f t="shared" si="2"/>
      </c>
      <c r="K25" s="30" t="s">
        <v>4</v>
      </c>
      <c r="L25" s="25"/>
      <c r="M25" s="43">
        <v>15</v>
      </c>
      <c r="N25" s="48"/>
      <c r="O25" s="49"/>
      <c r="P25" s="50"/>
    </row>
    <row r="26" spans="1:16" ht="18" customHeight="1">
      <c r="A26" s="41"/>
      <c r="B26" s="16"/>
      <c r="C26" s="5" t="s">
        <v>2</v>
      </c>
      <c r="D26" s="19">
        <f t="shared" si="0"/>
      </c>
      <c r="E26" s="5" t="s">
        <v>2</v>
      </c>
      <c r="F26" s="12"/>
      <c r="G26" s="5" t="s">
        <v>25</v>
      </c>
      <c r="H26" s="8">
        <f t="shared" si="1"/>
      </c>
      <c r="I26" s="23" t="s">
        <v>24</v>
      </c>
      <c r="J26" s="8">
        <f t="shared" si="2"/>
      </c>
      <c r="K26" s="30" t="s">
        <v>4</v>
      </c>
      <c r="L26" s="25"/>
      <c r="M26" s="43">
        <v>16</v>
      </c>
      <c r="N26" s="48"/>
      <c r="O26" s="49"/>
      <c r="P26" s="50"/>
    </row>
    <row r="27" spans="1:16" ht="18" customHeight="1">
      <c r="A27" s="41"/>
      <c r="B27" s="16"/>
      <c r="C27" s="5" t="s">
        <v>2</v>
      </c>
      <c r="D27" s="19">
        <f t="shared" si="0"/>
      </c>
      <c r="E27" s="5" t="s">
        <v>2</v>
      </c>
      <c r="F27" s="12"/>
      <c r="G27" s="5" t="s">
        <v>25</v>
      </c>
      <c r="H27" s="8">
        <f t="shared" si="1"/>
      </c>
      <c r="I27" s="23" t="s">
        <v>24</v>
      </c>
      <c r="J27" s="8">
        <f t="shared" si="2"/>
      </c>
      <c r="K27" s="30" t="s">
        <v>4</v>
      </c>
      <c r="L27" s="25"/>
      <c r="M27" s="43">
        <v>17</v>
      </c>
      <c r="N27" s="48"/>
      <c r="O27" s="49"/>
      <c r="P27" s="50"/>
    </row>
    <row r="28" spans="1:16" ht="18" customHeight="1">
      <c r="A28" s="41"/>
      <c r="B28" s="16"/>
      <c r="C28" s="5" t="s">
        <v>2</v>
      </c>
      <c r="D28" s="19">
        <f t="shared" si="0"/>
      </c>
      <c r="E28" s="5" t="s">
        <v>2</v>
      </c>
      <c r="F28" s="12"/>
      <c r="G28" s="5" t="s">
        <v>25</v>
      </c>
      <c r="H28" s="8">
        <f t="shared" si="1"/>
      </c>
      <c r="I28" s="23" t="s">
        <v>24</v>
      </c>
      <c r="J28" s="8">
        <f t="shared" si="2"/>
      </c>
      <c r="K28" s="30" t="s">
        <v>4</v>
      </c>
      <c r="L28" s="25"/>
      <c r="M28" s="43">
        <v>18</v>
      </c>
      <c r="N28" s="48"/>
      <c r="O28" s="49"/>
      <c r="P28" s="50"/>
    </row>
    <row r="29" spans="1:16" ht="18" customHeight="1">
      <c r="A29" s="41"/>
      <c r="B29" s="16"/>
      <c r="C29" s="5" t="s">
        <v>2</v>
      </c>
      <c r="D29" s="19">
        <f t="shared" si="0"/>
      </c>
      <c r="E29" s="5" t="s">
        <v>2</v>
      </c>
      <c r="F29" s="12"/>
      <c r="G29" s="5" t="s">
        <v>25</v>
      </c>
      <c r="H29" s="8">
        <f t="shared" si="1"/>
      </c>
      <c r="I29" s="23" t="s">
        <v>24</v>
      </c>
      <c r="J29" s="8">
        <f t="shared" si="2"/>
      </c>
      <c r="K29" s="30" t="s">
        <v>4</v>
      </c>
      <c r="L29" s="25"/>
      <c r="M29" s="43">
        <v>19</v>
      </c>
      <c r="N29" s="48"/>
      <c r="O29" s="49"/>
      <c r="P29" s="50"/>
    </row>
    <row r="30" spans="1:16" ht="18" customHeight="1">
      <c r="A30" s="41"/>
      <c r="B30" s="16"/>
      <c r="C30" s="5" t="s">
        <v>2</v>
      </c>
      <c r="D30" s="19">
        <f t="shared" si="0"/>
      </c>
      <c r="E30" s="5" t="s">
        <v>2</v>
      </c>
      <c r="F30" s="12"/>
      <c r="G30" s="5" t="s">
        <v>25</v>
      </c>
      <c r="H30" s="8">
        <f t="shared" si="1"/>
      </c>
      <c r="I30" s="23" t="s">
        <v>24</v>
      </c>
      <c r="J30" s="8">
        <f t="shared" si="2"/>
      </c>
      <c r="K30" s="30" t="s">
        <v>4</v>
      </c>
      <c r="L30" s="25"/>
      <c r="M30" s="43">
        <v>20</v>
      </c>
      <c r="N30" s="48"/>
      <c r="O30" s="49"/>
      <c r="P30" s="50"/>
    </row>
    <row r="31" spans="1:16" ht="18" customHeight="1">
      <c r="A31" s="41"/>
      <c r="B31" s="16"/>
      <c r="C31" s="5" t="s">
        <v>2</v>
      </c>
      <c r="D31" s="19">
        <f t="shared" si="0"/>
      </c>
      <c r="E31" s="5" t="s">
        <v>2</v>
      </c>
      <c r="F31" s="12"/>
      <c r="G31" s="5" t="s">
        <v>25</v>
      </c>
      <c r="H31" s="8">
        <f t="shared" si="1"/>
      </c>
      <c r="I31" s="23" t="s">
        <v>24</v>
      </c>
      <c r="J31" s="8">
        <f t="shared" si="2"/>
      </c>
      <c r="K31" s="30" t="s">
        <v>4</v>
      </c>
      <c r="L31" s="25"/>
      <c r="M31" s="43">
        <v>21</v>
      </c>
      <c r="N31" s="48"/>
      <c r="O31" s="49"/>
      <c r="P31" s="50"/>
    </row>
    <row r="32" spans="1:16" ht="18" customHeight="1">
      <c r="A32" s="41"/>
      <c r="B32" s="16"/>
      <c r="C32" s="5" t="s">
        <v>2</v>
      </c>
      <c r="D32" s="19">
        <f t="shared" si="0"/>
      </c>
      <c r="E32" s="5" t="s">
        <v>2</v>
      </c>
      <c r="F32" s="12"/>
      <c r="G32" s="5" t="s">
        <v>25</v>
      </c>
      <c r="H32" s="8">
        <f t="shared" si="1"/>
      </c>
      <c r="I32" s="23" t="s">
        <v>24</v>
      </c>
      <c r="J32" s="8">
        <f t="shared" si="2"/>
      </c>
      <c r="K32" s="30" t="s">
        <v>4</v>
      </c>
      <c r="L32" s="25"/>
      <c r="M32" s="43">
        <v>22</v>
      </c>
      <c r="N32" s="48"/>
      <c r="O32" s="49"/>
      <c r="P32" s="50"/>
    </row>
    <row r="33" spans="1:16" ht="18" customHeight="1">
      <c r="A33" s="41"/>
      <c r="B33" s="16"/>
      <c r="C33" s="5" t="s">
        <v>2</v>
      </c>
      <c r="D33" s="19">
        <f t="shared" si="0"/>
      </c>
      <c r="E33" s="5" t="s">
        <v>2</v>
      </c>
      <c r="F33" s="12"/>
      <c r="G33" s="5" t="s">
        <v>25</v>
      </c>
      <c r="H33" s="8">
        <f t="shared" si="1"/>
      </c>
      <c r="I33" s="23" t="s">
        <v>24</v>
      </c>
      <c r="J33" s="8">
        <f t="shared" si="2"/>
      </c>
      <c r="K33" s="30" t="s">
        <v>4</v>
      </c>
      <c r="L33" s="25"/>
      <c r="M33" s="43">
        <v>23</v>
      </c>
      <c r="N33" s="48"/>
      <c r="O33" s="49"/>
      <c r="P33" s="50"/>
    </row>
    <row r="34" spans="1:16" ht="18" customHeight="1">
      <c r="A34" s="41"/>
      <c r="B34" s="16"/>
      <c r="C34" s="5" t="s">
        <v>2</v>
      </c>
      <c r="D34" s="19">
        <f t="shared" si="0"/>
      </c>
      <c r="E34" s="5" t="s">
        <v>2</v>
      </c>
      <c r="F34" s="12"/>
      <c r="G34" s="5" t="s">
        <v>25</v>
      </c>
      <c r="H34" s="8">
        <f t="shared" si="1"/>
      </c>
      <c r="I34" s="23" t="s">
        <v>24</v>
      </c>
      <c r="J34" s="8">
        <f t="shared" si="2"/>
      </c>
      <c r="K34" s="30" t="s">
        <v>4</v>
      </c>
      <c r="L34" s="25"/>
      <c r="M34" s="43">
        <v>24</v>
      </c>
      <c r="N34" s="48"/>
      <c r="O34" s="49"/>
      <c r="P34" s="50"/>
    </row>
    <row r="35" spans="1:16" ht="18" customHeight="1">
      <c r="A35" s="41"/>
      <c r="B35" s="16"/>
      <c r="C35" s="5" t="s">
        <v>2</v>
      </c>
      <c r="D35" s="19">
        <f t="shared" si="0"/>
      </c>
      <c r="E35" s="5" t="s">
        <v>2</v>
      </c>
      <c r="F35" s="12"/>
      <c r="G35" s="5" t="s">
        <v>25</v>
      </c>
      <c r="H35" s="8">
        <f t="shared" si="1"/>
      </c>
      <c r="I35" s="23" t="s">
        <v>24</v>
      </c>
      <c r="J35" s="8">
        <f t="shared" si="2"/>
      </c>
      <c r="K35" s="30" t="s">
        <v>4</v>
      </c>
      <c r="L35" s="25"/>
      <c r="M35" s="43">
        <v>25</v>
      </c>
      <c r="N35" s="48"/>
      <c r="O35" s="49"/>
      <c r="P35" s="50"/>
    </row>
    <row r="36" spans="1:16" ht="18" customHeight="1">
      <c r="A36" s="41"/>
      <c r="B36" s="16"/>
      <c r="C36" s="5" t="s">
        <v>2</v>
      </c>
      <c r="D36" s="19">
        <f t="shared" si="0"/>
      </c>
      <c r="E36" s="5" t="s">
        <v>2</v>
      </c>
      <c r="F36" s="12"/>
      <c r="G36" s="5" t="s">
        <v>25</v>
      </c>
      <c r="H36" s="8">
        <f t="shared" si="1"/>
      </c>
      <c r="I36" s="23" t="s">
        <v>24</v>
      </c>
      <c r="J36" s="8">
        <f t="shared" si="2"/>
      </c>
      <c r="K36" s="30" t="s">
        <v>4</v>
      </c>
      <c r="L36" s="25"/>
      <c r="M36" s="43">
        <v>26</v>
      </c>
      <c r="N36" s="48"/>
      <c r="O36" s="49"/>
      <c r="P36" s="50"/>
    </row>
    <row r="37" spans="1:16" ht="18" customHeight="1">
      <c r="A37" s="41"/>
      <c r="B37" s="16"/>
      <c r="C37" s="5" t="s">
        <v>2</v>
      </c>
      <c r="D37" s="19">
        <f t="shared" si="0"/>
      </c>
      <c r="E37" s="5" t="s">
        <v>2</v>
      </c>
      <c r="F37" s="12"/>
      <c r="G37" s="5" t="s">
        <v>25</v>
      </c>
      <c r="H37" s="8">
        <f t="shared" si="1"/>
      </c>
      <c r="I37" s="23" t="s">
        <v>24</v>
      </c>
      <c r="J37" s="8">
        <f t="shared" si="2"/>
      </c>
      <c r="K37" s="30" t="s">
        <v>4</v>
      </c>
      <c r="L37" s="25"/>
      <c r="M37" s="43">
        <v>27</v>
      </c>
      <c r="N37" s="48"/>
      <c r="O37" s="49"/>
      <c r="P37" s="50"/>
    </row>
    <row r="38" spans="1:16" ht="18" customHeight="1">
      <c r="A38" s="41"/>
      <c r="B38" s="16"/>
      <c r="C38" s="5" t="s">
        <v>2</v>
      </c>
      <c r="D38" s="19">
        <f t="shared" si="0"/>
      </c>
      <c r="E38" s="5" t="s">
        <v>2</v>
      </c>
      <c r="F38" s="12"/>
      <c r="G38" s="5" t="s">
        <v>25</v>
      </c>
      <c r="H38" s="8">
        <f t="shared" si="1"/>
      </c>
      <c r="I38" s="23" t="s">
        <v>24</v>
      </c>
      <c r="J38" s="8">
        <f t="shared" si="2"/>
      </c>
      <c r="K38" s="30" t="s">
        <v>4</v>
      </c>
      <c r="L38" s="25"/>
      <c r="M38" s="43">
        <v>28</v>
      </c>
      <c r="N38" s="48"/>
      <c r="O38" s="49"/>
      <c r="P38" s="50"/>
    </row>
    <row r="39" spans="1:16" ht="18" customHeight="1">
      <c r="A39" s="41"/>
      <c r="B39" s="16"/>
      <c r="C39" s="5" t="s">
        <v>2</v>
      </c>
      <c r="D39" s="19">
        <f t="shared" si="0"/>
      </c>
      <c r="E39" s="5" t="s">
        <v>2</v>
      </c>
      <c r="F39" s="12"/>
      <c r="G39" s="5" t="s">
        <v>25</v>
      </c>
      <c r="H39" s="8">
        <f t="shared" si="1"/>
      </c>
      <c r="I39" s="23" t="s">
        <v>24</v>
      </c>
      <c r="J39" s="8">
        <f t="shared" si="2"/>
      </c>
      <c r="K39" s="30" t="s">
        <v>4</v>
      </c>
      <c r="L39" s="25"/>
      <c r="M39" s="43">
        <v>29</v>
      </c>
      <c r="N39" s="48"/>
      <c r="O39" s="49"/>
      <c r="P39" s="50"/>
    </row>
    <row r="40" spans="1:16" ht="18" customHeight="1">
      <c r="A40" s="41"/>
      <c r="B40" s="16"/>
      <c r="C40" s="5" t="s">
        <v>2</v>
      </c>
      <c r="D40" s="19">
        <f t="shared" si="0"/>
      </c>
      <c r="E40" s="5" t="s">
        <v>2</v>
      </c>
      <c r="F40" s="12"/>
      <c r="G40" s="5" t="s">
        <v>25</v>
      </c>
      <c r="H40" s="8">
        <f t="shared" si="1"/>
      </c>
      <c r="I40" s="23" t="s">
        <v>24</v>
      </c>
      <c r="J40" s="8">
        <f t="shared" si="2"/>
      </c>
      <c r="K40" s="30" t="s">
        <v>4</v>
      </c>
      <c r="L40" s="25"/>
      <c r="M40" s="43">
        <v>30</v>
      </c>
      <c r="N40" s="48"/>
      <c r="O40" s="49"/>
      <c r="P40" s="50"/>
    </row>
    <row r="41" spans="1:16" ht="18" customHeight="1" thickBot="1">
      <c r="A41" s="42"/>
      <c r="B41" s="17"/>
      <c r="C41" s="6" t="s">
        <v>2</v>
      </c>
      <c r="D41" s="20">
        <f t="shared" si="0"/>
      </c>
      <c r="E41" s="6" t="s">
        <v>2</v>
      </c>
      <c r="F41" s="13"/>
      <c r="G41" s="6" t="s">
        <v>25</v>
      </c>
      <c r="H41" s="9">
        <f t="shared" si="1"/>
      </c>
      <c r="I41" s="24" t="s">
        <v>24</v>
      </c>
      <c r="J41" s="9">
        <f t="shared" si="2"/>
      </c>
      <c r="K41" s="31" t="s">
        <v>4</v>
      </c>
      <c r="L41" s="25"/>
      <c r="M41" s="44">
        <v>31</v>
      </c>
      <c r="N41" s="56"/>
      <c r="O41" s="57"/>
      <c r="P41" s="58"/>
    </row>
    <row r="42" spans="1:8" ht="18" customHeight="1" thickBot="1">
      <c r="A42" s="60" t="s">
        <v>52</v>
      </c>
      <c r="B42" s="69">
        <f>IF(SUM(B11:B41)=0,"",MAX(B11:B41))</f>
        <v>24578.3</v>
      </c>
      <c r="C42" s="61" t="s">
        <v>46</v>
      </c>
      <c r="D42" s="79" t="s">
        <v>47</v>
      </c>
      <c r="E42" s="80"/>
      <c r="F42" s="62">
        <f>IF(SUM(F11:F41)=0,"",SUM(F11:F41))</f>
        <v>372.75</v>
      </c>
      <c r="G42" s="61" t="s">
        <v>3</v>
      </c>
      <c r="H42" s="2"/>
    </row>
    <row r="43" spans="1:14" ht="12.75" customHeight="1" thickBot="1" thickTop="1">
      <c r="A43" s="59"/>
      <c r="J43" s="142" t="s">
        <v>48</v>
      </c>
      <c r="K43" s="143"/>
      <c r="L43" s="144"/>
      <c r="N43" s="1" t="s">
        <v>41</v>
      </c>
    </row>
    <row r="44" spans="1:16" ht="15" customHeight="1">
      <c r="A44" s="135" t="s">
        <v>14</v>
      </c>
      <c r="B44" s="136"/>
      <c r="C44" s="136"/>
      <c r="D44" s="73"/>
      <c r="E44" s="74"/>
      <c r="F44" s="137">
        <f>E7</f>
        <v>21033.9</v>
      </c>
      <c r="G44" s="138"/>
      <c r="H44" s="65" t="s">
        <v>19</v>
      </c>
      <c r="J44" s="139" t="s">
        <v>49</v>
      </c>
      <c r="K44" s="140"/>
      <c r="L44" s="141"/>
      <c r="M44" s="32"/>
      <c r="N44" s="33" t="s">
        <v>38</v>
      </c>
      <c r="O44" s="33"/>
      <c r="P44" s="33"/>
    </row>
    <row r="45" spans="1:16" ht="15" customHeight="1" thickBot="1">
      <c r="A45" s="85" t="s">
        <v>15</v>
      </c>
      <c r="B45" s="86"/>
      <c r="C45" s="86"/>
      <c r="D45" s="101"/>
      <c r="E45" s="102"/>
      <c r="F45" s="99">
        <f>B42</f>
        <v>24578.3</v>
      </c>
      <c r="G45" s="100"/>
      <c r="H45" s="66" t="s">
        <v>19</v>
      </c>
      <c r="J45" s="63">
        <f>IF(F48&lt;1,"",F48-J5)</f>
        <v>0.5087860496311141</v>
      </c>
      <c r="K45" s="145" t="s">
        <v>21</v>
      </c>
      <c r="L45" s="146"/>
      <c r="M45" s="32"/>
      <c r="N45" s="33" t="s">
        <v>39</v>
      </c>
      <c r="O45" s="34"/>
      <c r="P45" s="33"/>
    </row>
    <row r="46" spans="1:16" ht="15" customHeight="1" thickTop="1">
      <c r="A46" s="87" t="s">
        <v>16</v>
      </c>
      <c r="B46" s="88"/>
      <c r="C46" s="88"/>
      <c r="D46" s="75" t="s">
        <v>22</v>
      </c>
      <c r="E46" s="76"/>
      <c r="F46" s="99">
        <f>IF(F44="","",F45-F44)</f>
        <v>3544.399999999998</v>
      </c>
      <c r="G46" s="100"/>
      <c r="H46" s="67" t="s">
        <v>2</v>
      </c>
      <c r="J46" s="142" t="s">
        <v>51</v>
      </c>
      <c r="K46" s="143"/>
      <c r="L46" s="144"/>
      <c r="M46" s="32"/>
      <c r="N46" s="33" t="s">
        <v>40</v>
      </c>
      <c r="O46" s="34"/>
      <c r="P46" s="33"/>
    </row>
    <row r="47" spans="1:16" ht="15" customHeight="1">
      <c r="A47" s="87" t="s">
        <v>17</v>
      </c>
      <c r="B47" s="88"/>
      <c r="C47" s="88"/>
      <c r="D47" s="75" t="s">
        <v>45</v>
      </c>
      <c r="E47" s="76"/>
      <c r="F47" s="83">
        <f>IF(F42="","",F42)</f>
        <v>372.75</v>
      </c>
      <c r="G47" s="84"/>
      <c r="H47" s="67" t="s">
        <v>20</v>
      </c>
      <c r="J47" s="70" t="s">
        <v>50</v>
      </c>
      <c r="K47" s="71"/>
      <c r="L47" s="72"/>
      <c r="M47" s="32"/>
      <c r="N47" s="33"/>
      <c r="O47" s="34"/>
      <c r="P47" s="33"/>
    </row>
    <row r="48" spans="1:16" ht="15" customHeight="1" thickBot="1">
      <c r="A48" s="130" t="s">
        <v>18</v>
      </c>
      <c r="B48" s="131"/>
      <c r="C48" s="131"/>
      <c r="D48" s="77" t="s">
        <v>23</v>
      </c>
      <c r="E48" s="78"/>
      <c r="F48" s="81">
        <f>IF(F47="","",F46/F47)</f>
        <v>9.508786049631114</v>
      </c>
      <c r="G48" s="82"/>
      <c r="H48" s="68" t="s">
        <v>21</v>
      </c>
      <c r="J48" s="64">
        <f>(F48-J5)/J5*100</f>
        <v>5.653178329234601</v>
      </c>
      <c r="K48" s="147" t="s">
        <v>33</v>
      </c>
      <c r="L48" s="148"/>
      <c r="M48" s="32"/>
      <c r="N48" s="33"/>
      <c r="O48" s="34"/>
      <c r="P48" s="33"/>
    </row>
    <row r="49" spans="12:16" ht="13.5">
      <c r="L49" s="33"/>
      <c r="M49" s="33"/>
      <c r="N49" s="33"/>
      <c r="O49" s="33"/>
      <c r="P49" s="33"/>
    </row>
  </sheetData>
  <sheetProtection/>
  <mergeCells count="43">
    <mergeCell ref="A48:C48"/>
    <mergeCell ref="M3:P3"/>
    <mergeCell ref="A44:C44"/>
    <mergeCell ref="F44:G44"/>
    <mergeCell ref="F45:G45"/>
    <mergeCell ref="J44:L44"/>
    <mergeCell ref="J43:L43"/>
    <mergeCell ref="K45:L45"/>
    <mergeCell ref="K48:L48"/>
    <mergeCell ref="J46:L46"/>
    <mergeCell ref="G3:J3"/>
    <mergeCell ref="H9:I9"/>
    <mergeCell ref="F9:G10"/>
    <mergeCell ref="H10:I10"/>
    <mergeCell ref="E3:F3"/>
    <mergeCell ref="M8:P8"/>
    <mergeCell ref="E7:H7"/>
    <mergeCell ref="A47:C47"/>
    <mergeCell ref="D45:E45"/>
    <mergeCell ref="E5:I5"/>
    <mergeCell ref="J9:K9"/>
    <mergeCell ref="A9:A10"/>
    <mergeCell ref="B9:C10"/>
    <mergeCell ref="D10:E10"/>
    <mergeCell ref="D9:E9"/>
    <mergeCell ref="J10:K10"/>
    <mergeCell ref="A7:D7"/>
    <mergeCell ref="A45:C45"/>
    <mergeCell ref="A46:C46"/>
    <mergeCell ref="M7:P7"/>
    <mergeCell ref="M9:M10"/>
    <mergeCell ref="N9:N10"/>
    <mergeCell ref="O9:O10"/>
    <mergeCell ref="P9:P10"/>
    <mergeCell ref="F46:G46"/>
    <mergeCell ref="J47:L47"/>
    <mergeCell ref="D44:E44"/>
    <mergeCell ref="D46:E46"/>
    <mergeCell ref="D47:E47"/>
    <mergeCell ref="D48:E48"/>
    <mergeCell ref="D42:E42"/>
    <mergeCell ref="F48:G48"/>
    <mergeCell ref="F47:G47"/>
  </mergeCells>
  <printOptions/>
  <pageMargins left="0.35" right="0.2" top="0.38" bottom="0.36" header="0.29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交通エコモ財団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反町泰雄</dc:creator>
  <cp:keywords/>
  <dc:description/>
  <cp:lastModifiedBy>ecomo5</cp:lastModifiedBy>
  <cp:lastPrinted>2013-07-29T00:26:31Z</cp:lastPrinted>
  <dcterms:created xsi:type="dcterms:W3CDTF">2005-10-06T05:27:51Z</dcterms:created>
  <dcterms:modified xsi:type="dcterms:W3CDTF">2015-04-23T06:39:22Z</dcterms:modified>
  <cp:category/>
  <cp:version/>
  <cp:contentType/>
  <cp:contentStatus/>
</cp:coreProperties>
</file>